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32" i="1"/>
  <c r="E30" i="1" l="1"/>
  <c r="D25" i="1"/>
  <c r="E27" i="1"/>
  <c r="F25" i="1"/>
  <c r="F42" i="1" s="1"/>
  <c r="E38" i="1"/>
  <c r="E37" i="1"/>
  <c r="E36" i="1"/>
  <c r="E35" i="1"/>
  <c r="E34" i="1"/>
  <c r="E33" i="1"/>
  <c r="E32" i="1" s="1"/>
  <c r="E31" i="1"/>
  <c r="E28" i="1"/>
  <c r="E22" i="1"/>
  <c r="E21" i="1" s="1"/>
  <c r="E20" i="1"/>
  <c r="E19" i="1"/>
  <c r="E16" i="1"/>
  <c r="E15" i="1" s="1"/>
  <c r="E13" i="1"/>
  <c r="E12" i="1"/>
  <c r="E10" i="1" s="1"/>
  <c r="D32" i="1"/>
  <c r="D15" i="1"/>
  <c r="D21" i="1"/>
  <c r="D10" i="1"/>
  <c r="E25" i="1" l="1"/>
  <c r="E42" i="1" s="1"/>
  <c r="D42" i="1"/>
</calcChain>
</file>

<file path=xl/sharedStrings.xml><?xml version="1.0" encoding="utf-8"?>
<sst xmlns="http://schemas.openxmlformats.org/spreadsheetml/2006/main" count="67" uniqueCount="49">
  <si>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</si>
  <si>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</si>
  <si>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</si>
  <si>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</si>
  <si>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</si>
  <si>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</si>
  <si>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</si>
  <si>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</si>
  <si>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</si>
  <si>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</si>
  <si>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</si>
  <si>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</si>
  <si>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</si>
  <si>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</si>
  <si>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</si>
  <si>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</si>
  <si>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</si>
  <si>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</si>
  <si>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</si>
  <si>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</si>
  <si>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</si>
  <si>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</si>
  <si>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</si>
  <si>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</si>
  <si>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за 2016год</t>
  </si>
  <si>
    <t>инвентарь хозматер.</t>
  </si>
  <si>
    <t>Услуги по уборке и благоустр.территории</t>
  </si>
  <si>
    <t>2016г</t>
  </si>
  <si>
    <t>Факт за</t>
  </si>
  <si>
    <t>План</t>
  </si>
  <si>
    <t>Услуги по уборке МОП</t>
  </si>
  <si>
    <t>ж.д.по ул.Вятская 75</t>
  </si>
  <si>
    <t>услуги электрика, хозтов.432эл.товары-1520</t>
  </si>
  <si>
    <t>услуги сантехника,теплотех УК</t>
  </si>
  <si>
    <t>бухуслуги, ркц,паспортист</t>
  </si>
  <si>
    <t>услуги банка,почтовые,эл.отчетность</t>
  </si>
  <si>
    <t xml:space="preserve">ИТОГО: </t>
  </si>
  <si>
    <t xml:space="preserve">                                                     Плохотнюк О.В.</t>
  </si>
  <si>
    <t>Утверждаю:________Управляющая ТСЖ"Возрождение"</t>
  </si>
  <si>
    <t xml:space="preserve"> Смета расходов статьи " содержание и ремонт жилья" с 01 января 2016г.</t>
  </si>
  <si>
    <t>Текущий ремонт коструктив.элемент.мкд</t>
  </si>
  <si>
    <t xml:space="preserve">подгот.отопит.сезону.,уутэ </t>
  </si>
  <si>
    <t xml:space="preserve">мелкий ремонт </t>
  </si>
  <si>
    <t>материалы</t>
  </si>
  <si>
    <t>инвентарь,инструм</t>
  </si>
  <si>
    <t>програм.обеспеч,юр.услуги</t>
  </si>
  <si>
    <t>сайт ГИЗ ЖКЖ(поддержка),ключи для сайта</t>
  </si>
  <si>
    <t>аренда,охр.офиса ,оргтех,гсм и проч,</t>
  </si>
  <si>
    <t>01 марта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</si>
</sst>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0" fontId="0" fillId="0" borderId="0" xfId="0" applyFont="1"/>
    <xf numFmtId="2" fontId="6" fillId="0" borderId="6" xfId="0" applyNumberFormat="1" applyFont="1" applyFill="1" applyBorder="1"/>
    <xf numFmtId="0" fontId="0" fillId="0" borderId="0" xfId="0" applyFill="1"/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tabSelected="1" zoomScaleNormal="100" workbookViewId="0">
      <selection activeCell="F11" sqref="F11"/>
    </sheetView>
  </sheetViews>
  <sheetFormatPr defaultRowHeight="13.2" x14ac:dyDescent="0.25"/>
  <cols>
    <col min="1" max="1" width="5.88671875" customWidth="1"/>
    <col min="2" max="2" width="42" customWidth="1"/>
    <col min="3" max="3" width="17" customWidth="1"/>
    <col min="4" max="4" width="0.109375" customWidth="1"/>
    <col min="5" max="5" width="11.5546875" hidden="1" customWidth="1"/>
    <col min="6" max="6" width="44" customWidth="1"/>
    <col min="7" max="7" width="12" customWidth="1"/>
  </cols>
  <sheetData>
    <row r="2" spans="1:7" x14ac:dyDescent="0.25">
      <c r="F2" t="s">
        <v>38</v>
      </c>
    </row>
    <row r="3" spans="1:7" x14ac:dyDescent="0.25">
      <c r="F3" t="s">
        <v>37</v>
      </c>
    </row>
    <row r="5" spans="1:7" ht="15" x14ac:dyDescent="0.25">
      <c r="A5" s="32"/>
      <c r="B5" s="32" t="s">
        <v>39</v>
      </c>
      <c r="C5" s="32"/>
      <c r="D5" s="32" t="s">
        <v>22</v>
      </c>
      <c r="E5" s="2" t="s">
        <v>24</v>
      </c>
      <c r="F5" s="32" t="s">
        <v>48</v>
      </c>
      <c r="G5" s="7"/>
    </row>
    <row r="6" spans="1:7" ht="15" x14ac:dyDescent="0.25">
      <c r="A6" s="1"/>
      <c r="B6" s="2" t="s">
        <v>31</v>
      </c>
      <c r="C6" s="2"/>
      <c r="E6" s="2"/>
      <c r="F6" s="2"/>
      <c r="G6" s="7"/>
    </row>
    <row r="7" spans="1:7" ht="15.6" thickBot="1" x14ac:dyDescent="0.3">
      <c r="A7" s="1"/>
      <c r="B7" s="1"/>
      <c r="D7" s="1"/>
      <c r="E7" s="1"/>
      <c r="F7" s="1">
        <v>2817.1</v>
      </c>
    </row>
    <row r="8" spans="1:7" ht="13.8" x14ac:dyDescent="0.25">
      <c r="A8" s="9" t="s">
        <v>0</v>
      </c>
      <c r="B8" s="3" t="s">
        <v>2</v>
      </c>
      <c r="C8" s="9" t="s">
        <v>4</v>
      </c>
      <c r="D8" s="37" t="s">
        <v>28</v>
      </c>
      <c r="E8" s="37" t="s">
        <v>23</v>
      </c>
      <c r="F8" s="37" t="s">
        <v>29</v>
      </c>
    </row>
    <row r="9" spans="1:7" ht="23.25" customHeight="1" thickBot="1" x14ac:dyDescent="0.3">
      <c r="A9" s="4"/>
      <c r="B9" s="8"/>
      <c r="C9" s="10" t="s">
        <v>3</v>
      </c>
      <c r="D9" s="36" t="s">
        <v>27</v>
      </c>
      <c r="E9" s="36" t="s">
        <v>1</v>
      </c>
      <c r="F9" s="36" t="s">
        <v>1</v>
      </c>
    </row>
    <row r="10" spans="1:7" x14ac:dyDescent="0.25">
      <c r="A10" s="16">
        <v>1</v>
      </c>
      <c r="B10" s="17" t="s">
        <v>20</v>
      </c>
      <c r="C10" s="25" t="s">
        <v>9</v>
      </c>
      <c r="D10" s="17">
        <f>D12+D13</f>
        <v>93944</v>
      </c>
      <c r="E10" s="38" t="e">
        <f>E12+E13</f>
        <v>#REF!</v>
      </c>
      <c r="F10" s="17">
        <v>2.84</v>
      </c>
    </row>
    <row r="11" spans="1:7" ht="10.8" customHeight="1" thickBot="1" x14ac:dyDescent="0.3">
      <c r="A11" s="18"/>
      <c r="B11" s="19"/>
      <c r="C11" s="26"/>
      <c r="D11" s="19"/>
      <c r="E11" s="40"/>
      <c r="F11" s="19"/>
    </row>
    <row r="12" spans="1:7" ht="18" customHeight="1" x14ac:dyDescent="0.25">
      <c r="A12" s="13"/>
      <c r="B12" s="14" t="s">
        <v>26</v>
      </c>
      <c r="C12" s="15" t="s">
        <v>9</v>
      </c>
      <c r="D12" s="14">
        <v>92400</v>
      </c>
      <c r="E12" s="39" t="e">
        <f>D12/#REF!/12</f>
        <v>#REF!</v>
      </c>
      <c r="F12" s="14">
        <v>2.77</v>
      </c>
    </row>
    <row r="13" spans="1:7" ht="18" customHeight="1" thickBot="1" x14ac:dyDescent="0.3">
      <c r="A13" s="13"/>
      <c r="B13" s="14" t="s">
        <v>25</v>
      </c>
      <c r="C13" s="15" t="s">
        <v>9</v>
      </c>
      <c r="D13" s="14">
        <v>1544</v>
      </c>
      <c r="E13" s="39" t="e">
        <f>D13/#REF!/12</f>
        <v>#REF!</v>
      </c>
      <c r="F13" s="14">
        <v>7.0000000000000007E-2</v>
      </c>
    </row>
    <row r="14" spans="1:7" x14ac:dyDescent="0.25">
      <c r="A14" s="17">
        <v>2</v>
      </c>
      <c r="B14" s="17" t="s">
        <v>6</v>
      </c>
      <c r="C14" s="24" t="s">
        <v>9</v>
      </c>
      <c r="D14" s="17"/>
      <c r="E14" s="38"/>
      <c r="F14" s="17"/>
    </row>
    <row r="15" spans="1:7" ht="15" customHeight="1" thickBot="1" x14ac:dyDescent="0.3">
      <c r="A15" s="19"/>
      <c r="B15" s="19" t="s">
        <v>5</v>
      </c>
      <c r="C15" s="27"/>
      <c r="D15" s="19">
        <f>D16+D19+D20</f>
        <v>133952</v>
      </c>
      <c r="E15" s="40" t="e">
        <f>E16+E19+E20</f>
        <v>#REF!</v>
      </c>
      <c r="F15" s="19">
        <f>F16+F17+F19+F20+F18</f>
        <v>3.87</v>
      </c>
    </row>
    <row r="16" spans="1:7" ht="20.25" customHeight="1" x14ac:dyDescent="0.25">
      <c r="A16" s="6"/>
      <c r="B16" s="14" t="s">
        <v>30</v>
      </c>
      <c r="C16" s="14" t="s">
        <v>10</v>
      </c>
      <c r="D16" s="14">
        <v>92400</v>
      </c>
      <c r="E16" s="39" t="e">
        <f>D16/#REF!/12</f>
        <v>#REF!</v>
      </c>
      <c r="F16" s="14">
        <v>2.54</v>
      </c>
    </row>
    <row r="17" spans="1:6" ht="20.25" customHeight="1" x14ac:dyDescent="0.25">
      <c r="A17" s="6"/>
      <c r="B17" s="14" t="s">
        <v>12</v>
      </c>
      <c r="C17" s="14" t="s">
        <v>10</v>
      </c>
      <c r="D17" s="14"/>
      <c r="E17" s="39"/>
      <c r="F17" s="14">
        <v>0.19</v>
      </c>
    </row>
    <row r="18" spans="1:6" ht="20.25" customHeight="1" x14ac:dyDescent="0.25">
      <c r="A18" s="6"/>
      <c r="B18" s="14" t="s">
        <v>42</v>
      </c>
      <c r="C18" s="14"/>
      <c r="D18" s="14"/>
      <c r="E18" s="39"/>
      <c r="F18" s="14">
        <v>0.2</v>
      </c>
    </row>
    <row r="19" spans="1:6" ht="20.25" customHeight="1" x14ac:dyDescent="0.25">
      <c r="A19" s="6"/>
      <c r="B19" s="14" t="s">
        <v>13</v>
      </c>
      <c r="C19" s="14" t="s">
        <v>10</v>
      </c>
      <c r="D19" s="14">
        <v>24000</v>
      </c>
      <c r="E19" s="39" t="e">
        <f>D19/#REF!/12</f>
        <v>#REF!</v>
      </c>
      <c r="F19" s="14">
        <v>0.53</v>
      </c>
    </row>
    <row r="20" spans="1:6" ht="20.25" customHeight="1" thickBot="1" x14ac:dyDescent="0.3">
      <c r="A20" s="10"/>
      <c r="B20" s="20" t="s">
        <v>32</v>
      </c>
      <c r="C20" s="20" t="s">
        <v>10</v>
      </c>
      <c r="D20" s="36">
        <v>17552</v>
      </c>
      <c r="E20" s="46" t="e">
        <f>D20/#REF!/12</f>
        <v>#REF!</v>
      </c>
      <c r="F20" s="20">
        <v>0.41</v>
      </c>
    </row>
    <row r="21" spans="1:6" ht="25.8" customHeight="1" thickBot="1" x14ac:dyDescent="0.3">
      <c r="A21" s="34">
        <v>3</v>
      </c>
      <c r="B21" s="12" t="s">
        <v>14</v>
      </c>
      <c r="C21" s="35" t="s">
        <v>9</v>
      </c>
      <c r="D21" s="12">
        <f>D22+D23</f>
        <v>54402.36</v>
      </c>
      <c r="E21" s="41" t="e">
        <f>E22</f>
        <v>#REF!</v>
      </c>
      <c r="F21" s="12">
        <v>2.0099999999999998</v>
      </c>
    </row>
    <row r="22" spans="1:6" ht="25.8" customHeight="1" x14ac:dyDescent="0.25">
      <c r="A22" s="22"/>
      <c r="B22" s="14" t="s">
        <v>16</v>
      </c>
      <c r="C22" s="31" t="s">
        <v>10</v>
      </c>
      <c r="D22" s="14">
        <v>54402.36</v>
      </c>
      <c r="E22" s="39" t="e">
        <f>D22/#REF!/12</f>
        <v>#REF!</v>
      </c>
      <c r="F22" s="14">
        <v>2.0099999999999998</v>
      </c>
    </row>
    <row r="23" spans="1:6" ht="19.8" customHeight="1" thickBot="1" x14ac:dyDescent="0.3">
      <c r="A23" s="13"/>
      <c r="B23" s="14" t="s">
        <v>15</v>
      </c>
      <c r="C23" s="31" t="s">
        <v>9</v>
      </c>
      <c r="D23" s="14"/>
      <c r="E23" s="39"/>
      <c r="F23" s="14"/>
    </row>
    <row r="24" spans="1:6" x14ac:dyDescent="0.25">
      <c r="A24" s="17">
        <v>4</v>
      </c>
      <c r="B24" s="21" t="s">
        <v>7</v>
      </c>
      <c r="C24" s="24" t="s">
        <v>9</v>
      </c>
      <c r="D24" s="17"/>
      <c r="E24" s="38"/>
      <c r="F24" s="17"/>
    </row>
    <row r="25" spans="1:6" x14ac:dyDescent="0.25">
      <c r="A25" s="21"/>
      <c r="B25" s="21" t="s">
        <v>8</v>
      </c>
      <c r="C25" s="23"/>
      <c r="D25" s="21">
        <f>D27+D28+D30+D31+D29</f>
        <v>169183</v>
      </c>
      <c r="E25" s="42" t="e">
        <f>E27+E28+E29+E30+E31</f>
        <v>#REF!</v>
      </c>
      <c r="F25" s="21">
        <f>F27+F28+F29+F30+F31</f>
        <v>5.5</v>
      </c>
    </row>
    <row r="26" spans="1:6" ht="13.8" thickBot="1" x14ac:dyDescent="0.3">
      <c r="A26" s="19"/>
      <c r="B26" s="19" t="s">
        <v>21</v>
      </c>
      <c r="C26" s="23"/>
      <c r="D26" s="19"/>
      <c r="E26" s="40"/>
      <c r="F26" s="19"/>
    </row>
    <row r="27" spans="1:6" x14ac:dyDescent="0.25">
      <c r="A27" s="28"/>
      <c r="B27" s="30" t="s">
        <v>33</v>
      </c>
      <c r="C27" s="29"/>
      <c r="D27" s="14">
        <v>90000</v>
      </c>
      <c r="E27" s="39" t="e">
        <f>D27/#REF!/12</f>
        <v>#REF!</v>
      </c>
      <c r="F27" s="14">
        <v>2.38</v>
      </c>
    </row>
    <row r="28" spans="1:6" x14ac:dyDescent="0.25">
      <c r="A28" s="28"/>
      <c r="B28" s="13" t="s">
        <v>43</v>
      </c>
      <c r="C28" s="14"/>
      <c r="D28" s="6">
        <v>5000</v>
      </c>
      <c r="E28" s="43" t="e">
        <f>D28/#REF!/12</f>
        <v>#REF!</v>
      </c>
      <c r="F28" s="6">
        <v>0.55000000000000004</v>
      </c>
    </row>
    <row r="29" spans="1:6" ht="0.6" customHeight="1" x14ac:dyDescent="0.25">
      <c r="A29" s="28"/>
      <c r="B29" s="13"/>
      <c r="C29" s="14"/>
      <c r="D29" s="6"/>
      <c r="E29" s="43"/>
      <c r="F29" s="6"/>
    </row>
    <row r="30" spans="1:6" x14ac:dyDescent="0.25">
      <c r="A30" s="28"/>
      <c r="B30" s="13" t="s">
        <v>41</v>
      </c>
      <c r="C30" s="14"/>
      <c r="D30" s="6">
        <v>70790</v>
      </c>
      <c r="E30" s="43" t="e">
        <f>D30/#REF!/12</f>
        <v>#REF!</v>
      </c>
      <c r="F30" s="6">
        <v>2.37</v>
      </c>
    </row>
    <row r="31" spans="1:6" ht="13.8" thickBot="1" x14ac:dyDescent="0.3">
      <c r="A31" s="28"/>
      <c r="B31" s="54" t="s">
        <v>44</v>
      </c>
      <c r="C31" s="20"/>
      <c r="D31" s="6">
        <v>3393</v>
      </c>
      <c r="E31" s="43" t="e">
        <f>D31/#REF!/12</f>
        <v>#REF!</v>
      </c>
      <c r="F31" s="6">
        <v>0.2</v>
      </c>
    </row>
    <row r="32" spans="1:6" ht="13.8" thickBot="1" x14ac:dyDescent="0.3">
      <c r="A32" s="12">
        <v>5</v>
      </c>
      <c r="B32" s="12" t="s">
        <v>11</v>
      </c>
      <c r="C32" s="31" t="s">
        <v>9</v>
      </c>
      <c r="D32" s="17">
        <f>D38+D37+D36+D35+D34+D33</f>
        <v>330530.99</v>
      </c>
      <c r="E32" s="38" t="e">
        <f>E33+E34+E35+E36+E37+E38</f>
        <v>#REF!</v>
      </c>
      <c r="F32" s="17">
        <f>F33+F34+F35+F36+F37+F38+F39+F40</f>
        <v>9.1300000000000008</v>
      </c>
    </row>
    <row r="33" spans="1:7" ht="22.2" customHeight="1" x14ac:dyDescent="0.25">
      <c r="A33" s="5"/>
      <c r="B33" s="30" t="s">
        <v>17</v>
      </c>
      <c r="C33" s="29" t="s">
        <v>10</v>
      </c>
      <c r="D33" s="9">
        <v>102601.58</v>
      </c>
      <c r="E33" s="44" t="e">
        <f>D33/#REF!/12</f>
        <v>#REF!</v>
      </c>
      <c r="F33" s="9">
        <v>3.87</v>
      </c>
    </row>
    <row r="34" spans="1:7" ht="22.2" customHeight="1" x14ac:dyDescent="0.25">
      <c r="A34" s="5"/>
      <c r="B34" s="13" t="s">
        <v>45</v>
      </c>
      <c r="C34" s="14"/>
      <c r="D34" s="6">
        <v>13000</v>
      </c>
      <c r="E34" s="43" t="e">
        <f>D34/#REF!/12</f>
        <v>#REF!</v>
      </c>
      <c r="F34" s="6">
        <v>0.38</v>
      </c>
    </row>
    <row r="35" spans="1:7" ht="22.2" customHeight="1" x14ac:dyDescent="0.25">
      <c r="A35" s="5"/>
      <c r="B35" s="13" t="s">
        <v>35</v>
      </c>
      <c r="C35" s="14" t="s">
        <v>9</v>
      </c>
      <c r="D35" s="6">
        <v>39889.410000000003</v>
      </c>
      <c r="E35" s="43" t="e">
        <f>D35/#REF!/12</f>
        <v>#REF!</v>
      </c>
      <c r="F35" s="6">
        <v>0.84</v>
      </c>
    </row>
    <row r="36" spans="1:7" ht="22.2" customHeight="1" x14ac:dyDescent="0.25">
      <c r="A36" s="5"/>
      <c r="B36" s="13" t="s">
        <v>46</v>
      </c>
      <c r="C36" s="14" t="s">
        <v>9</v>
      </c>
      <c r="D36" s="6">
        <v>10740</v>
      </c>
      <c r="E36" s="43" t="e">
        <f>D36/#REF!/12</f>
        <v>#REF!</v>
      </c>
      <c r="F36" s="6">
        <v>0.2</v>
      </c>
    </row>
    <row r="37" spans="1:7" ht="22.2" customHeight="1" x14ac:dyDescent="0.25">
      <c r="A37" s="5"/>
      <c r="B37" s="13" t="s">
        <v>47</v>
      </c>
      <c r="C37" s="14"/>
      <c r="D37" s="6">
        <v>12500</v>
      </c>
      <c r="E37" s="43" t="e">
        <f>D37/#REF!/12</f>
        <v>#REF!</v>
      </c>
      <c r="F37" s="6">
        <v>0.24</v>
      </c>
    </row>
    <row r="38" spans="1:7" ht="18.600000000000001" customHeight="1" x14ac:dyDescent="0.25">
      <c r="A38" s="5"/>
      <c r="B38" s="14" t="s">
        <v>34</v>
      </c>
      <c r="C38" s="14" t="s">
        <v>10</v>
      </c>
      <c r="D38" s="6">
        <v>151800</v>
      </c>
      <c r="E38" s="43" t="e">
        <f>D38/#REF!/12</f>
        <v>#REF!</v>
      </c>
      <c r="F38" s="6">
        <v>3</v>
      </c>
    </row>
    <row r="39" spans="1:7" ht="21.6" customHeight="1" thickBot="1" x14ac:dyDescent="0.3">
      <c r="A39" s="19">
        <v>6</v>
      </c>
      <c r="B39" s="19" t="s">
        <v>18</v>
      </c>
      <c r="C39" s="27"/>
      <c r="D39" s="19"/>
      <c r="E39" s="40"/>
      <c r="F39" s="19">
        <v>0.1</v>
      </c>
      <c r="G39" s="51"/>
    </row>
    <row r="40" spans="1:7" ht="21.6" customHeight="1" thickBot="1" x14ac:dyDescent="0.3">
      <c r="A40" s="12">
        <v>7</v>
      </c>
      <c r="B40" s="11" t="s">
        <v>19</v>
      </c>
      <c r="C40" s="33" t="s">
        <v>10</v>
      </c>
      <c r="D40" s="12"/>
      <c r="E40" s="41">
        <v>0.5</v>
      </c>
      <c r="F40" s="12">
        <v>0.5</v>
      </c>
    </row>
    <row r="41" spans="1:7" ht="21" customHeight="1" thickBot="1" x14ac:dyDescent="0.3">
      <c r="A41" s="49">
        <v>8</v>
      </c>
      <c r="B41" s="50" t="s">
        <v>40</v>
      </c>
      <c r="C41" s="50"/>
      <c r="D41" s="50"/>
      <c r="E41" s="52"/>
      <c r="F41" s="50">
        <v>3</v>
      </c>
      <c r="G41" s="53"/>
    </row>
    <row r="42" spans="1:7" ht="30" customHeight="1" thickBot="1" x14ac:dyDescent="0.3">
      <c r="A42" s="47"/>
      <c r="B42" s="47" t="s">
        <v>36</v>
      </c>
      <c r="C42" s="47" t="s">
        <v>9</v>
      </c>
      <c r="D42" s="47" t="e">
        <f>D10+D15+D21+D25+D32+#REF!+D39+D40</f>
        <v>#REF!</v>
      </c>
      <c r="E42" s="48" t="e">
        <f>E10+E15+E21+E25+E32+E40</f>
        <v>#REF!</v>
      </c>
      <c r="F42" s="48">
        <f>F10+F15+F21+F25+F32+F40+F41</f>
        <v>26.85</v>
      </c>
    </row>
    <row r="43" spans="1:7" x14ac:dyDescent="0.25">
      <c r="E43" s="45"/>
    </row>
  </sheetData>
  <phoneticPr fontId="0" type="noConversion"/>
  <pageMargins left="0.25" right="0.25" top="0.75" bottom="0.75" header="0.3" footer="0.3"/>
  <pageSetup paperSize="9" scale="8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2017-02-09T09:02:29Z</cp:lastPrinted>
  <dcterms:created xsi:type="dcterms:W3CDTF">2011-07-12T11:42:04Z</dcterms:created>
  <dcterms:modified xsi:type="dcterms:W3CDTF">2017-03-28T12:43:07Z</dcterms:modified>
</cp:coreProperties>
</file>